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0680" activeTab="0"/>
  </bookViews>
  <sheets>
    <sheet name="Kosztorys ofertowy - I Etap" sheetId="1" r:id="rId1"/>
  </sheets>
  <definedNames>
    <definedName name="_xlnm.Print_Area" localSheetId="0">'Kosztorys ofertowy - I Etap'!$A$1:$G$116</definedName>
  </definedNames>
  <calcPr fullCalcOnLoad="1"/>
</workbook>
</file>

<file path=xl/sharedStrings.xml><?xml version="1.0" encoding="utf-8"?>
<sst xmlns="http://schemas.openxmlformats.org/spreadsheetml/2006/main" count="270" uniqueCount="143">
  <si>
    <t>Lp.</t>
  </si>
  <si>
    <t>Podstawa wyceny</t>
  </si>
  <si>
    <t>Opis</t>
  </si>
  <si>
    <t>Jedn. miary</t>
  </si>
  <si>
    <t>Ilość</t>
  </si>
  <si>
    <t>ROBOTY DROGOWE</t>
  </si>
  <si>
    <t>D.01.02.04</t>
  </si>
  <si>
    <t>m2</t>
  </si>
  <si>
    <t>Rozebranie chodników z płyt betonowych o wymiarach 50x50x7 cm na podsypce cementowo-piaskowej</t>
  </si>
  <si>
    <t>Rozebranie krawężników betonowych na podsypce cementowo-piaskowej</t>
  </si>
  <si>
    <t>m</t>
  </si>
  <si>
    <t>Rozebranie ław pod krawężniki z betonu</t>
  </si>
  <si>
    <t>m3</t>
  </si>
  <si>
    <t>Rozebranie obrzeży trawnikowych o wymiarach 8x30 cm na podsypce piaskowej</t>
  </si>
  <si>
    <t>Zaladunek i wywóz gruzu na odległość określoną przez wykonawcę - własność wykonawcy</t>
  </si>
  <si>
    <t>D.01.01.01</t>
  </si>
  <si>
    <t>Roboty pomiarowe przy liniowych robotach ziemnych - trasa dróg w terenie równinnym.</t>
  </si>
  <si>
    <t>km</t>
  </si>
  <si>
    <t>D.04.01.01</t>
  </si>
  <si>
    <t>D.02.03.01</t>
  </si>
  <si>
    <t>Ręczne formowanie nasypów z gruntu kat. I-II ułożonego wzdłuż nasypu</t>
  </si>
  <si>
    <t>Załadunek wykon.koparkami przedsiębiernymi w gr.kat.I-II z transp.urobku na odległość określoną przez wykonawcę</t>
  </si>
  <si>
    <t>Przekopy próbne 1.0 m i głębokości do 1,5 m o ścianach pionowych w gruntach suchych kat. I-II</t>
  </si>
  <si>
    <t>Zasypywanie wykopów o ścianach pionowych o szerokości 1,0 m i głęb.do 1.5 m w gr.kat. I-III</t>
  </si>
  <si>
    <t>Profilowanie i zagęszczanie podłoża wykonywane mechanicznie w gruncie kat. II-IV pod warstwy konstrukcyjne nawierzchni</t>
  </si>
  <si>
    <t>D.04.02.01</t>
  </si>
  <si>
    <t>Warstwy podsypkowe piaskowe zagęszczane mechanicznie o gr.20 cm</t>
  </si>
  <si>
    <t>D.04.06.02</t>
  </si>
  <si>
    <t>Podbudowy betonowe z betonu C- 8/10 gr.15 cm pielęgnowane piaskiem i wodą</t>
  </si>
  <si>
    <t>D.05.03.23</t>
  </si>
  <si>
    <t>Jezdnia z kostki brukowej betonowej TT kolor szary grubości 8 cm na podsypce cementowo-piaskowej z wypełnieniem spoin piaskiem</t>
  </si>
  <si>
    <t>Pasy wyznaczające stanowiska postojowe z kostki brukowej betonowej 20*10 cm kolor czarny grubości 8 cm na podsypce cementowo-piaskowej z wypełnieniem spoin piaskiem</t>
  </si>
  <si>
    <t>D.08.01.01</t>
  </si>
  <si>
    <t>Ława pod krawężniki betonowa z oporem z betonu C12/15</t>
  </si>
  <si>
    <t>Krawężniki betonowe wystające o wymiarach 15x30 cm bez ław na podsypce cementowo-piaskowej</t>
  </si>
  <si>
    <t>Krawężniki betonowe wystające o wymiarach 15x22 cm bez ław na podsypce cementowo-piaskowej</t>
  </si>
  <si>
    <t>Oporniki betonowe o wymiarach 12x25 cm bez ław na podsypce cementowo-piaskowej</t>
  </si>
  <si>
    <t>D.04.04.04a</t>
  </si>
  <si>
    <t>Podbudowa z destruktu betonowego grub. 10 cm</t>
  </si>
  <si>
    <t>Chodniki z kostki brukowej betonowej grubości 6 cm na podsypce cementowo-piaskowej z wypełnieniem spoin piaskiem</t>
  </si>
  <si>
    <t>Ława pod obrzeże betonowa z oporem z betonu C - 12/15</t>
  </si>
  <si>
    <t>Obrzeża betonowe o wymiarach 30x8 cm na podsypce cementowo-piaskowej, spoiny wypełnione zaprawą cementową</t>
  </si>
  <si>
    <t>VII. TRAWNIKI</t>
  </si>
  <si>
    <t>D.09.01.01</t>
  </si>
  <si>
    <t>Rozścielenie ziemi urodzajnej ręczne grub. 15cm z transportem taczkami na terenie płaskim</t>
  </si>
  <si>
    <t>Wykonanie trawników dywanowych siewem na gruncie kat. III z nawożeniem wraz z roczną pielęgnacją</t>
  </si>
  <si>
    <t>VIII. ZABEZPIECZENIE ISTN. CIEPŁOCIĄGU.</t>
  </si>
  <si>
    <t>D.10.04.01</t>
  </si>
  <si>
    <t>Wykonanie podsypki piaskowej</t>
  </si>
  <si>
    <t>Ułożenie płyt żelbetowych pełnych MON na istn. ciepłociągu.</t>
  </si>
  <si>
    <t>IX.OZNAKOWANIE PIONOWE.</t>
  </si>
  <si>
    <t>D.07.02.01</t>
  </si>
  <si>
    <t>szt.</t>
  </si>
  <si>
    <t>Ustawienie stojaków do rowerów</t>
  </si>
  <si>
    <t>Razem dział: ROBOTY DROGOWE</t>
  </si>
  <si>
    <t>WPUSTY ULICZNE</t>
  </si>
  <si>
    <t>ROBOTY ZIEMNE</t>
  </si>
  <si>
    <t>Roboty ziemne wykonywane koparkami przedsiębiernymi o pojemności łyżki 0.25 m3 w gruncie kat. III z transportem urobku przyczepami samowyładowczymi holowanymi ciągnikami na odległość do 0.5 km</t>
  </si>
  <si>
    <t>Ręczne roboty ziemne z transportem urobku samochodami samowyładowczymi na odległość do 1 km (kat. gruntu III)</t>
  </si>
  <si>
    <t>Pełne umocnienie pionowych ścian wykopów liniowych o głęb.do 3m palami szalunkowymi (wypraskami) w gruntach nawodnionych kat.III-IV wraz z rozbiórką</t>
  </si>
  <si>
    <t>Podłoża pod kanały i obiekty z materiałów sypkich grub. 10 cm</t>
  </si>
  <si>
    <t>Obsypka filtracyjna z piasku w gotowym suchym wykopie z gotowego kruszywa</t>
  </si>
  <si>
    <t>Zasypywanie wykopów spycharkami z przemieszczeniem gruntu na odległość do 10 m w gruncie kat. I-III</t>
  </si>
  <si>
    <t>Zasypywanie wykopów liniowych o ścianach pionowych głębokości do 1.5 m i szerokości 0.8-1.5 m; kat. gr. III-IV</t>
  </si>
  <si>
    <t>Zagęszczenie nasypów ubijakami mechanicznymi; grunty sypkie kat. I-III</t>
  </si>
  <si>
    <t>kpl.</t>
  </si>
  <si>
    <t>ROBOTY MONTAŻOWE</t>
  </si>
  <si>
    <t>Kanały z rur PVC-U SN8-ścianla lita kanalizacji zewnętrznej kielichowe o śr. 200x5,9mm</t>
  </si>
  <si>
    <t>Wykonanie różnych elementów drobnowymiarowych o objętości do 1.5 m3 - elementy betonowe</t>
  </si>
  <si>
    <t>Onudowa kanały z materiałów sypkich z dodatkiem cementu grub. 16 cm (kaskada)</t>
  </si>
  <si>
    <t>Trójnik PVC kanalizacji zewnętrznej jednokielichowe łączone na wcisk o śr. 200/200 mm</t>
  </si>
  <si>
    <t>szt</t>
  </si>
  <si>
    <t>Kolana PVC kanalizacji zewnętrznej jednokielichowe łączone na wcisk 90st. o śr. 200 mm</t>
  </si>
  <si>
    <t>Podstawa studni betonowa B-12/15</t>
  </si>
  <si>
    <t>stud.</t>
  </si>
  <si>
    <t>Izolacja zewn.powierzchni rur betonowych i żelbetowych o śr. 1200 mm lepikiem asfaltowym stosowanym na zimno - pierwsza warstwa</t>
  </si>
  <si>
    <t>Umocnienie terenu wokół włazu z kostki rzędowej o wysokości 14 cm na podsypce żwirowej</t>
  </si>
  <si>
    <t>Tuleje uszczelniajace dla rur PVC o śr, 200mm</t>
  </si>
  <si>
    <t>Próba szczelności kanałów rurowych o śr.nom. 200 mm</t>
  </si>
  <si>
    <t>Razem dział: WPUSTY ULICZNE</t>
  </si>
  <si>
    <t>PRZEBUDOWA URZĄDZEŃ ENERGETYCZNYCH I TELETECHNICZNYCH</t>
  </si>
  <si>
    <t>PRZEBUDOWA OŚWIETLENIA ULICZNEGO ENEOS</t>
  </si>
  <si>
    <t>Kopanie rowów dla kabli w sposób ręczny w gruncie kat. III</t>
  </si>
  <si>
    <t>Zasypywanie rowów dla kabli wykonanych ręcznie w gruncie kat. III</t>
  </si>
  <si>
    <t>Nasypanie warstwy piasku na dnie rowu kablowego o szerokości do 0.4 m</t>
  </si>
  <si>
    <t>Ułożenie rur grubościennych PCV 110mm w wykopie</t>
  </si>
  <si>
    <t>ZABEZPIECZENIE URZĄDZEŃ TELETECHNICZNYCH</t>
  </si>
  <si>
    <t>Razem dział: PRZEBUDOWA URZĄDZEŃ ENERGETYCZNYCH I TELETECHNICZNYCH</t>
  </si>
  <si>
    <t>Wartość kosztorysowa robót bez podatku VAT</t>
  </si>
  <si>
    <t>Ogółem wartość kosztorysowa robót</t>
  </si>
  <si>
    <r>
      <rPr>
        <b/>
        <sz val="11"/>
        <color indexed="8"/>
        <rFont val="Calibri"/>
        <family val="2"/>
      </rPr>
      <t>INWESTOR:</t>
    </r>
    <r>
      <rPr>
        <sz val="11"/>
        <color theme="1"/>
        <rFont val="Calibri"/>
        <family val="2"/>
      </rPr>
      <t xml:space="preserve"> ZARZĄD DRÓG MIEJSKICH I KOMUNIKACJI PUBLICZNEJ W BYDGOSZCZY</t>
    </r>
  </si>
  <si>
    <t>Wartość (netto)</t>
  </si>
  <si>
    <t>Cena jedn. (netto)</t>
  </si>
  <si>
    <t>Przywóz piasku na podsypkę i obsypkę Krotność = 20</t>
  </si>
  <si>
    <t>Studzienki ściekowe z gotowych elementów betonowe o śr. 500 mm z osadnikiem, zasyfonowany -wpust żeliwny typ kl.D-400 na zawiasach-uchylnych o wym. 590x390</t>
  </si>
  <si>
    <t>Studnie z kręgów żelbetonowych o śr. 1200 mm Podstawa studni sr. 1200/1180 z element monolityczny C35/45-1szt Kineta z betonu Kręgi żelbetonowe kl. C35/45 śr. 1200/500 mm- 1szt Płyta pokrywowa żelbetowa kl. C35/45 -1510/600 Prefabrykowany pierścień odciążajacy PO 1860/600 Właz żeliwny typ D250 śr. 600mm logo MWiK Bydgoszcz</t>
  </si>
  <si>
    <t>Kanały z rur PVC-U SN8-ścianla lita kanalizacji zewnętrznej kielichowe o śr. 200x5,9mm Mocowanie obejmami ze stali kwaoodpornej -4szt</t>
  </si>
  <si>
    <t>Studnie z kręgów żelbetonowych o śr. 1200 mm Podstawa studni sr. 1200/1180 z element monolityczny C35/45-1szt  Kineta z betonu wodoszczelnego  Kręgi żelbetonowe kl. C35/45 śr. 1200/250 mm-1szt Kręgi żelbetonowe kl. C35/45 śr. 1200/500 mm- 2szt Płyta pokrywowa żelbetowa kl. C35/45 -1510/600 Prefabrykowany pierścień odciążajacy PO 1860/600 Właz żeliwny typ D250 śr. 600mm logo MWiK Bydgoszcz</t>
  </si>
  <si>
    <t>Podatek VAT 23 %</t>
  </si>
  <si>
    <t>D-01.02.01</t>
  </si>
  <si>
    <t>USUNIĘCIE POJEDYNCZYCH DRZEW</t>
  </si>
  <si>
    <t xml:space="preserve">Ścięcie, okrzesanie przewóz pni do 10 km we wskazane miejsce,  uporządkowanie terenu poprzez wywiezienie gałezi i drobnicy na wysypisko śmieci. Drzewa  (Ak, Brz, Jkl, Md, Św)  w wieku najczęściej od 20 do 30 lat sporadycznie 5 lat. </t>
  </si>
  <si>
    <t xml:space="preserve">      obwód do 30 cm</t>
  </si>
  <si>
    <t xml:space="preserve">      obwód od 31 do 60 cm .</t>
  </si>
  <si>
    <t xml:space="preserve">      obwód od 61 do 100 cm .</t>
  </si>
  <si>
    <t>USUNIĘCIE KRZEWÓW</t>
  </si>
  <si>
    <t>Wycinka i uporządkowanie terenu poprzez wywiezienie na wysypisko śmieci. Krzewy liściaste najczęściej: jałowiec, śnieguliczka, śliwa ałycza</t>
  </si>
  <si>
    <t>USUNIĘCIE KARPINY</t>
  </si>
  <si>
    <t>Wydobycie karpiny załadunek i wywóz do 10 km na wysypisko śmieci</t>
  </si>
  <si>
    <t>mp</t>
  </si>
  <si>
    <t>D-09.01.01</t>
  </si>
  <si>
    <t>ZIELEŃ DROGOWA</t>
  </si>
  <si>
    <t>NASADZENIA DRZEW I KRZEWÓW</t>
  </si>
  <si>
    <t>Przesadzenie krzewów. Krzewy o wysokości około 2m. Obwód korony około 3m. Odległość przeniesienia krzewów do 10 m.</t>
  </si>
  <si>
    <t>D-7.07.01</t>
  </si>
  <si>
    <t>D.1.03.04</t>
  </si>
  <si>
    <t>III. PODBUDOWA</t>
  </si>
  <si>
    <t>II.ROBOTY ZIEMNE</t>
  </si>
  <si>
    <t>IV. NAWIERZCHNIA</t>
  </si>
  <si>
    <t>I. ROBOTY ROZBIÓRKOWE</t>
  </si>
  <si>
    <t>VI CHODNIKI</t>
  </si>
  <si>
    <t>V. KRAWĘŻNIKI</t>
  </si>
  <si>
    <t>D.03.02.01</t>
  </si>
  <si>
    <t>Włączenie w istn. kanał kd 500/200mm - kpl. Montażowy</t>
  </si>
  <si>
    <t>D.08.03.01</t>
  </si>
  <si>
    <t>Usunięcie warstwy ziemi urodzajnej (humusu) o grubości do 20 cm za pomocą spycharek z wywozem na odległość określoną przez wykonawcę - własność wykonawcy</t>
  </si>
  <si>
    <t>Parking z kostki brukowej betonowej kolor szary grubości 8 cm na podsypce cementowo-piaskowej 1:4 z wypełnieniem spoin piaskiem</t>
  </si>
  <si>
    <t>Roboty ziemne wyk.koparkami przedsiębiernymi w ziemi kat.IV uprzednio zmagazynowanej w hałdach z transportem na odległość określoną przez wykonawcę</t>
  </si>
  <si>
    <t>Montaż i demontaż konstrukcji podwieszeń kabli energetycznych i telekomunikacyjnych typu lekkiego o rozpiętości elementu 4.0 m</t>
  </si>
  <si>
    <t>Montaż i demontaż konstrukcji podwieszeń rurociągów i kanałów o rozpiętości elementu 4.0 m</t>
  </si>
  <si>
    <t>Wywóz ziemi samochodami samowyładowczymi na odległość określoną przez wykonawcę. Grunt.kat. III</t>
  </si>
  <si>
    <t>Budowa ławy betonowej 0,5 x 0,15 m. Beton C12/15</t>
  </si>
  <si>
    <t>Razem dział: ZIELEŃ DROGOWA</t>
  </si>
  <si>
    <t>X.ODTWORZENIE NAWIERZCHNI</t>
  </si>
  <si>
    <r>
      <t xml:space="preserve">Krawężniki betonowe wystające o wymiarach 15x30 cm bez ław na podsypce cementowo-piaskowej </t>
    </r>
    <r>
      <rPr>
        <b/>
        <sz val="7.5"/>
        <color indexed="8"/>
        <rFont val="Arial"/>
        <family val="2"/>
      </rPr>
      <t>( materiał z odzysku)</t>
    </r>
  </si>
  <si>
    <r>
      <t xml:space="preserve">Odtworzenie chodników z płyt betonowych o wymiarach 50x50x7 cm na podsypce cementowo-piaskowej </t>
    </r>
    <r>
      <rPr>
        <b/>
        <sz val="7.5"/>
        <color indexed="8"/>
        <rFont val="Arial"/>
        <family val="2"/>
      </rPr>
      <t>( materiał z odzysku)</t>
    </r>
  </si>
  <si>
    <r>
      <t xml:space="preserve">Odtworzenie obrzeży trawnikowych o wymiarach 8x30 cm na podsypce c ementowo-piaskowej </t>
    </r>
    <r>
      <rPr>
        <b/>
        <sz val="7.5"/>
        <color indexed="8"/>
        <rFont val="Arial"/>
        <family val="2"/>
      </rPr>
      <t>( materiał z odzysku)</t>
    </r>
  </si>
  <si>
    <t>Ława pod obrzeże betonowa z oporem z betonu C12/15</t>
  </si>
  <si>
    <t>Kosztorys ofertowy</t>
  </si>
  <si>
    <t xml:space="preserve">Podpis osoby upoważnionej </t>
  </si>
  <si>
    <t>Data</t>
  </si>
  <si>
    <t>zał. nr 1 do umowy  ………/IR/15</t>
  </si>
  <si>
    <t>BUDOWA PARKINGU SZARYCH SZEREGÓW 9,11 i 13 -  ETAP 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</si>
</sst>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0\ &quot;zł&quot;_-;\-* #,##0.000\ &quot;zł&quot;_-;_-* &quot;-&quot;??\ &quot;zł&quot;_-;_-@_-"/>
    <numFmt numFmtId="170" formatCode="_-* #,##0.0\ &quot;zł&quot;_-;\-* #,##0.0\ &quot;zł&quot;_-;_-* &quot;-&quot;??\ &quot;zł&quot;_-;_-@_-"/>
    <numFmt numFmtId="171" formatCode="#,##0.00\ &quot;zł&quot;"/>
    <numFmt numFmtId="172" formatCode="#,##0.000\ &quot;zł&quot;"/>
    <numFmt numFmtId="173" formatCode="#,##0.0000\ &quot;zł&quot;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_-* #,##0.000000\ &quot;zł&quot;_-;\-* #,##0.000000\ &quot;zł&quot;_-;_-* &quot;-&quot;??\ &quot;zł&quot;_-;_-@_-"/>
    <numFmt numFmtId="177" formatCode="_-* #,##0.0000000\ &quot;zł&quot;_-;\-* #,##0.0000000\ &quot;zł&quot;_-;_-* &quot;-&quot;??\ &quot;zł&quot;_-;_-@_-"/>
    <numFmt numFmtId="17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b/>
      <u val="single"/>
      <sz val="7.5"/>
      <color indexed="8"/>
      <name val="Arial"/>
      <family val="2"/>
    </font>
    <font>
      <b/>
      <u val="singleAccounting"/>
      <sz val="7.5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u val="single"/>
      <sz val="7.5"/>
      <color theme="1"/>
      <name val="Arial"/>
      <family val="2"/>
    </font>
    <font>
      <b/>
      <u val="singleAccounting"/>
      <sz val="7.5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wrapText="1"/>
    </xf>
    <xf numFmtId="1" fontId="3" fillId="0" borderId="16" xfId="0" applyNumberFormat="1" applyFont="1" applyFill="1" applyBorder="1" applyAlignment="1">
      <alignment wrapText="1"/>
    </xf>
    <xf numFmtId="1" fontId="3" fillId="0" borderId="17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wrapText="1"/>
    </xf>
    <xf numFmtId="1" fontId="3" fillId="0" borderId="20" xfId="0" applyNumberFormat="1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0" borderId="22" xfId="0" applyNumberFormat="1" applyFont="1" applyFill="1" applyBorder="1" applyAlignment="1">
      <alignment wrapText="1"/>
    </xf>
    <xf numFmtId="1" fontId="3" fillId="0" borderId="23" xfId="0" applyNumberFormat="1" applyFont="1" applyFill="1" applyBorder="1" applyAlignment="1">
      <alignment wrapText="1"/>
    </xf>
    <xf numFmtId="1" fontId="3" fillId="0" borderId="23" xfId="0" applyNumberFormat="1" applyFont="1" applyFill="1" applyBorder="1" applyAlignment="1">
      <alignment horizontal="right" wrapText="1"/>
    </xf>
    <xf numFmtId="1" fontId="3" fillId="0" borderId="17" xfId="0" applyNumberFormat="1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top" wrapText="1"/>
    </xf>
    <xf numFmtId="2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178" fontId="4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4" fillId="0" borderId="2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71" fontId="44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wrapText="1"/>
    </xf>
    <xf numFmtId="0" fontId="44" fillId="0" borderId="12" xfId="0" applyFont="1" applyBorder="1" applyAlignment="1">
      <alignment horizontal="center" vertical="center" wrapText="1"/>
    </xf>
    <xf numFmtId="171" fontId="46" fillId="0" borderId="26" xfId="0" applyNumberFormat="1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27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vertical="top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right" vertical="top" wrapText="1"/>
    </xf>
    <xf numFmtId="0" fontId="44" fillId="0" borderId="28" xfId="0" applyFont="1" applyFill="1" applyBorder="1" applyAlignment="1">
      <alignment horizontal="center" vertical="center" wrapText="1"/>
    </xf>
    <xf numFmtId="171" fontId="44" fillId="0" borderId="29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44" fontId="47" fillId="0" borderId="31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171" fontId="47" fillId="0" borderId="31" xfId="0" applyNumberFormat="1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171" fontId="46" fillId="0" borderId="34" xfId="0" applyNumberFormat="1" applyFont="1" applyBorder="1" applyAlignment="1">
      <alignment horizontal="right" vertical="top" wrapText="1"/>
    </xf>
    <xf numFmtId="171" fontId="45" fillId="0" borderId="31" xfId="0" applyNumberFormat="1" applyFont="1" applyBorder="1" applyAlignment="1">
      <alignment horizontal="right" vertical="top" wrapText="1"/>
    </xf>
    <xf numFmtId="171" fontId="45" fillId="0" borderId="35" xfId="0" applyNumberFormat="1" applyFont="1" applyBorder="1" applyAlignment="1">
      <alignment horizontal="right" vertical="top" wrapText="1"/>
    </xf>
    <xf numFmtId="44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4" fillId="0" borderId="11" xfId="0" applyNumberFormat="1" applyFont="1" applyFill="1" applyBorder="1" applyAlignment="1" applyProtection="1">
      <alignment vertical="center" wrapText="1"/>
      <protection locked="0"/>
    </xf>
    <xf numFmtId="44" fontId="44" fillId="0" borderId="12" xfId="0" applyNumberFormat="1" applyFont="1" applyFill="1" applyBorder="1" applyAlignment="1" applyProtection="1">
      <alignment horizontal="center" vertical="center" wrapText="1"/>
      <protection locked="0"/>
    </xf>
    <xf numFmtId="44" fontId="44" fillId="0" borderId="24" xfId="0" applyNumberFormat="1" applyFont="1" applyBorder="1" applyAlignment="1" applyProtection="1">
      <alignment horizontal="center" vertical="center" wrapText="1"/>
      <protection locked="0"/>
    </xf>
    <xf numFmtId="44" fontId="44" fillId="0" borderId="25" xfId="0" applyNumberFormat="1" applyFont="1" applyBorder="1" applyAlignment="1" applyProtection="1">
      <alignment horizontal="center" vertical="center" wrapText="1"/>
      <protection locked="0"/>
    </xf>
    <xf numFmtId="44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8" fillId="0" borderId="0" xfId="0" applyFont="1" applyAlignment="1">
      <alignment/>
    </xf>
    <xf numFmtId="0" fontId="45" fillId="0" borderId="36" xfId="0" applyFont="1" applyBorder="1" applyAlignment="1">
      <alignment horizontal="left" vertical="top" wrapText="1"/>
    </xf>
    <xf numFmtId="0" fontId="45" fillId="0" borderId="37" xfId="0" applyFont="1" applyBorder="1" applyAlignment="1">
      <alignment horizontal="left" vertical="top" wrapText="1"/>
    </xf>
    <xf numFmtId="0" fontId="45" fillId="0" borderId="38" xfId="0" applyFont="1" applyBorder="1" applyAlignment="1">
      <alignment horizontal="left" vertical="top" wrapText="1"/>
    </xf>
    <xf numFmtId="0" fontId="45" fillId="0" borderId="39" xfId="0" applyFont="1" applyBorder="1" applyAlignment="1">
      <alignment horizontal="left" vertical="top" wrapText="1"/>
    </xf>
    <xf numFmtId="0" fontId="45" fillId="0" borderId="40" xfId="0" applyFont="1" applyBorder="1" applyAlignment="1">
      <alignment horizontal="left" vertical="top" wrapText="1"/>
    </xf>
    <xf numFmtId="0" fontId="45" fillId="0" borderId="41" xfId="0" applyFont="1" applyBorder="1" applyAlignment="1">
      <alignment horizontal="left" vertical="top" wrapText="1"/>
    </xf>
    <xf numFmtId="0" fontId="44" fillId="0" borderId="42" xfId="0" applyFont="1" applyBorder="1" applyAlignment="1">
      <alignment horizontal="left" vertical="top" wrapText="1"/>
    </xf>
    <xf numFmtId="0" fontId="44" fillId="0" borderId="43" xfId="0" applyFont="1" applyBorder="1" applyAlignment="1">
      <alignment horizontal="left" vertical="top" wrapText="1"/>
    </xf>
    <xf numFmtId="0" fontId="44" fillId="0" borderId="44" xfId="0" applyFont="1" applyBorder="1" applyAlignment="1">
      <alignment horizontal="left" vertical="top" wrapText="1"/>
    </xf>
    <xf numFmtId="0" fontId="45" fillId="0" borderId="45" xfId="0" applyFont="1" applyFill="1" applyBorder="1" applyAlignment="1">
      <alignment horizontal="left" vertical="center" wrapText="1"/>
    </xf>
    <xf numFmtId="0" fontId="45" fillId="0" borderId="40" xfId="0" applyFont="1" applyFill="1" applyBorder="1" applyAlignment="1">
      <alignment horizontal="left" vertical="center" wrapText="1"/>
    </xf>
    <xf numFmtId="0" fontId="45" fillId="0" borderId="46" xfId="0" applyFont="1" applyFill="1" applyBorder="1" applyAlignment="1">
      <alignment horizontal="left" vertical="center" wrapText="1"/>
    </xf>
    <xf numFmtId="0" fontId="44" fillId="0" borderId="39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horizontal="left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5" fillId="0" borderId="45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0" fontId="45" fillId="0" borderId="46" xfId="0" applyFont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left" vertical="top" wrapText="1"/>
    </xf>
    <xf numFmtId="0" fontId="45" fillId="0" borderId="52" xfId="0" applyFont="1" applyFill="1" applyBorder="1" applyAlignment="1">
      <alignment horizontal="left" vertical="top" wrapText="1"/>
    </xf>
    <xf numFmtId="0" fontId="45" fillId="0" borderId="5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top" wrapText="1"/>
    </xf>
    <xf numFmtId="0" fontId="44" fillId="0" borderId="54" xfId="0" applyFont="1" applyBorder="1" applyAlignment="1">
      <alignment horizontal="left" vertical="top" wrapText="1"/>
    </xf>
    <xf numFmtId="0" fontId="44" fillId="0" borderId="55" xfId="0" applyFont="1" applyBorder="1" applyAlignment="1">
      <alignment horizontal="left" vertical="top" wrapText="1"/>
    </xf>
    <xf numFmtId="0" fontId="45" fillId="0" borderId="45" xfId="0" applyFont="1" applyFill="1" applyBorder="1" applyAlignment="1">
      <alignment horizontal="left" vertical="top" wrapText="1"/>
    </xf>
    <xf numFmtId="0" fontId="45" fillId="0" borderId="40" xfId="0" applyFont="1" applyFill="1" applyBorder="1" applyAlignment="1">
      <alignment horizontal="left" vertical="top" wrapText="1"/>
    </xf>
    <xf numFmtId="0" fontId="45" fillId="0" borderId="46" xfId="0" applyFont="1" applyFill="1" applyBorder="1" applyAlignment="1">
      <alignment horizontal="left" vertical="top" wrapText="1"/>
    </xf>
    <xf numFmtId="0" fontId="44" fillId="0" borderId="39" xfId="0" applyFont="1" applyFill="1" applyBorder="1" applyAlignment="1">
      <alignment horizontal="left" vertical="top" wrapText="1"/>
    </xf>
    <xf numFmtId="0" fontId="44" fillId="0" borderId="40" xfId="0" applyFont="1" applyFill="1" applyBorder="1" applyAlignment="1">
      <alignment horizontal="left" vertical="top" wrapText="1"/>
    </xf>
    <xf numFmtId="0" fontId="44" fillId="0" borderId="4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tabSelected="1" zoomScale="90" zoomScaleNormal="90" zoomScalePageLayoutView="0" workbookViewId="0" topLeftCell="A82">
      <selection activeCell="F102" sqref="F102"/>
    </sheetView>
  </sheetViews>
  <sheetFormatPr defaultColWidth="9.140625" defaultRowHeight="15"/>
  <cols>
    <col min="1" max="1" width="4.421875" style="0" customWidth="1"/>
    <col min="2" max="2" width="11.8515625" style="0" customWidth="1"/>
    <col min="3" max="3" width="46.28125" style="0" customWidth="1"/>
    <col min="4" max="4" width="8.7109375" style="0" customWidth="1"/>
    <col min="5" max="5" width="9.57421875" style="0" customWidth="1"/>
    <col min="6" max="6" width="10.8515625" style="0" customWidth="1"/>
    <col min="7" max="7" width="13.57421875" style="0" customWidth="1"/>
    <col min="8" max="8" width="13.140625" style="0" customWidth="1"/>
    <col min="9" max="9" width="12.8515625" style="0" customWidth="1"/>
  </cols>
  <sheetData>
    <row r="1" spans="6:7" ht="45" customHeight="1">
      <c r="F1" s="112" t="s">
        <v>141</v>
      </c>
      <c r="G1" s="112"/>
    </row>
    <row r="3" spans="1:7" ht="15">
      <c r="A3" s="108" t="s">
        <v>90</v>
      </c>
      <c r="B3" s="108"/>
      <c r="C3" s="108"/>
      <c r="D3" s="108"/>
      <c r="E3" s="108"/>
      <c r="F3" s="108"/>
      <c r="G3" s="108"/>
    </row>
    <row r="4" spans="1:7" ht="15">
      <c r="A4" s="3"/>
      <c r="B4" s="3"/>
      <c r="C4" s="3"/>
      <c r="D4" s="3"/>
      <c r="E4" s="3"/>
      <c r="F4" s="3"/>
      <c r="G4" s="3"/>
    </row>
    <row r="5" spans="1:7" ht="18.75">
      <c r="A5" s="134" t="s">
        <v>138</v>
      </c>
      <c r="B5" s="135"/>
      <c r="C5" s="135"/>
      <c r="D5" s="135"/>
      <c r="E5" s="135"/>
      <c r="F5" s="135"/>
      <c r="G5" s="135"/>
    </row>
    <row r="7" spans="1:8" ht="15">
      <c r="A7" s="109" t="s">
        <v>142</v>
      </c>
      <c r="B7" s="110"/>
      <c r="C7" s="110"/>
      <c r="D7" s="110"/>
      <c r="E7" s="110"/>
      <c r="F7" s="110"/>
      <c r="G7" s="111"/>
      <c r="H7" s="36"/>
    </row>
    <row r="8" spans="1:8" ht="19.5">
      <c r="A8" s="60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92</v>
      </c>
      <c r="G8" s="61" t="s">
        <v>91</v>
      </c>
      <c r="H8" s="36"/>
    </row>
    <row r="9" spans="1:8" ht="15">
      <c r="A9" s="62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63">
        <v>7</v>
      </c>
      <c r="H9" s="36"/>
    </row>
    <row r="10" spans="1:8" ht="15">
      <c r="A10" s="64">
        <v>1</v>
      </c>
      <c r="B10" s="2"/>
      <c r="C10" s="113" t="s">
        <v>5</v>
      </c>
      <c r="D10" s="114"/>
      <c r="E10" s="114"/>
      <c r="F10" s="114"/>
      <c r="G10" s="115"/>
      <c r="H10" s="36"/>
    </row>
    <row r="11" spans="1:8" ht="15">
      <c r="A11" s="65"/>
      <c r="B11" s="2"/>
      <c r="C11" s="113" t="s">
        <v>119</v>
      </c>
      <c r="D11" s="114"/>
      <c r="E11" s="114"/>
      <c r="F11" s="114"/>
      <c r="G11" s="115"/>
      <c r="H11" s="36"/>
    </row>
    <row r="12" spans="1:9" ht="21">
      <c r="A12" s="66">
        <v>1</v>
      </c>
      <c r="B12" s="33" t="s">
        <v>6</v>
      </c>
      <c r="C12" s="34" t="s">
        <v>8</v>
      </c>
      <c r="D12" s="32" t="s">
        <v>7</v>
      </c>
      <c r="E12" s="35">
        <v>10</v>
      </c>
      <c r="F12" s="79"/>
      <c r="G12" s="67">
        <f>E12*F12</f>
        <v>0</v>
      </c>
      <c r="H12" s="38"/>
      <c r="I12" s="6"/>
    </row>
    <row r="13" spans="1:9" ht="21">
      <c r="A13" s="66">
        <f>A12+1</f>
        <v>2</v>
      </c>
      <c r="B13" s="33" t="s">
        <v>6</v>
      </c>
      <c r="C13" s="34" t="s">
        <v>9</v>
      </c>
      <c r="D13" s="32" t="s">
        <v>10</v>
      </c>
      <c r="E13" s="35">
        <v>4</v>
      </c>
      <c r="F13" s="79"/>
      <c r="G13" s="67">
        <f aca="true" t="shared" si="0" ref="G13:G47">E13*F13</f>
        <v>0</v>
      </c>
      <c r="H13" s="38"/>
      <c r="I13" s="6"/>
    </row>
    <row r="14" spans="1:9" ht="15">
      <c r="A14" s="66">
        <f>A13+1</f>
        <v>3</v>
      </c>
      <c r="B14" s="33" t="s">
        <v>6</v>
      </c>
      <c r="C14" s="34" t="s">
        <v>11</v>
      </c>
      <c r="D14" s="32" t="s">
        <v>12</v>
      </c>
      <c r="E14" s="42">
        <v>0.375</v>
      </c>
      <c r="F14" s="79"/>
      <c r="G14" s="67">
        <f t="shared" si="0"/>
        <v>0</v>
      </c>
      <c r="H14" s="38"/>
      <c r="I14" s="6"/>
    </row>
    <row r="15" spans="1:9" ht="21">
      <c r="A15" s="66">
        <f>A14+1</f>
        <v>4</v>
      </c>
      <c r="B15" s="33" t="s">
        <v>6</v>
      </c>
      <c r="C15" s="34" t="s">
        <v>13</v>
      </c>
      <c r="D15" s="32" t="s">
        <v>10</v>
      </c>
      <c r="E15" s="35">
        <v>14</v>
      </c>
      <c r="F15" s="79"/>
      <c r="G15" s="67">
        <f t="shared" si="0"/>
        <v>0</v>
      </c>
      <c r="H15" s="38"/>
      <c r="I15" s="6"/>
    </row>
    <row r="16" spans="1:9" ht="21">
      <c r="A16" s="66">
        <f>A15+1</f>
        <v>5</v>
      </c>
      <c r="B16" s="33" t="s">
        <v>6</v>
      </c>
      <c r="C16" s="34" t="s">
        <v>14</v>
      </c>
      <c r="D16" s="32" t="s">
        <v>12</v>
      </c>
      <c r="E16" s="42">
        <v>0.615</v>
      </c>
      <c r="F16" s="79"/>
      <c r="G16" s="67">
        <f t="shared" si="0"/>
        <v>0</v>
      </c>
      <c r="H16" s="38"/>
      <c r="I16" s="6"/>
    </row>
    <row r="17" spans="1:9" ht="15">
      <c r="A17" s="68"/>
      <c r="B17" s="40"/>
      <c r="C17" s="98" t="s">
        <v>117</v>
      </c>
      <c r="D17" s="99"/>
      <c r="E17" s="99"/>
      <c r="F17" s="99"/>
      <c r="G17" s="100"/>
      <c r="H17" s="39"/>
      <c r="I17" s="6"/>
    </row>
    <row r="18" spans="1:9" ht="21">
      <c r="A18" s="66">
        <f>A16+1</f>
        <v>6</v>
      </c>
      <c r="B18" s="33" t="s">
        <v>15</v>
      </c>
      <c r="C18" s="34" t="s">
        <v>16</v>
      </c>
      <c r="D18" s="32" t="s">
        <v>17</v>
      </c>
      <c r="E18" s="42">
        <v>0.025</v>
      </c>
      <c r="F18" s="79"/>
      <c r="G18" s="67">
        <f t="shared" si="0"/>
        <v>0</v>
      </c>
      <c r="H18" s="38"/>
      <c r="I18" s="6"/>
    </row>
    <row r="19" spans="1:9" ht="31.5">
      <c r="A19" s="66">
        <f>A18+1</f>
        <v>7</v>
      </c>
      <c r="B19" s="33" t="s">
        <v>18</v>
      </c>
      <c r="C19" s="34" t="s">
        <v>125</v>
      </c>
      <c r="D19" s="32" t="s">
        <v>7</v>
      </c>
      <c r="E19" s="35">
        <v>615.5</v>
      </c>
      <c r="F19" s="79"/>
      <c r="G19" s="67">
        <f t="shared" si="0"/>
        <v>0</v>
      </c>
      <c r="H19" s="38"/>
      <c r="I19" s="6"/>
    </row>
    <row r="20" spans="1:9" ht="21">
      <c r="A20" s="66">
        <f>A19+1</f>
        <v>8</v>
      </c>
      <c r="B20" s="33" t="s">
        <v>19</v>
      </c>
      <c r="C20" s="34" t="s">
        <v>20</v>
      </c>
      <c r="D20" s="32" t="s">
        <v>12</v>
      </c>
      <c r="E20" s="35">
        <v>1.5</v>
      </c>
      <c r="F20" s="79"/>
      <c r="G20" s="67">
        <f t="shared" si="0"/>
        <v>0</v>
      </c>
      <c r="H20" s="38"/>
      <c r="I20" s="6"/>
    </row>
    <row r="21" spans="1:9" ht="21">
      <c r="A21" s="66">
        <f>A20+1</f>
        <v>9</v>
      </c>
      <c r="B21" s="33" t="s">
        <v>18</v>
      </c>
      <c r="C21" s="34" t="s">
        <v>21</v>
      </c>
      <c r="D21" s="32" t="s">
        <v>12</v>
      </c>
      <c r="E21" s="35">
        <v>214.66</v>
      </c>
      <c r="F21" s="79"/>
      <c r="G21" s="67">
        <f t="shared" si="0"/>
        <v>0</v>
      </c>
      <c r="H21" s="38"/>
      <c r="I21" s="6"/>
    </row>
    <row r="22" spans="1:9" ht="21">
      <c r="A22" s="66">
        <f>A21+1</f>
        <v>10</v>
      </c>
      <c r="B22" s="33" t="s">
        <v>18</v>
      </c>
      <c r="C22" s="34" t="s">
        <v>22</v>
      </c>
      <c r="D22" s="32" t="s">
        <v>12</v>
      </c>
      <c r="E22" s="35">
        <v>33.75</v>
      </c>
      <c r="F22" s="79"/>
      <c r="G22" s="67">
        <f t="shared" si="0"/>
        <v>0</v>
      </c>
      <c r="H22" s="38"/>
      <c r="I22" s="6"/>
    </row>
    <row r="23" spans="1:9" ht="21">
      <c r="A23" s="66">
        <f>A22+1</f>
        <v>11</v>
      </c>
      <c r="B23" s="33" t="s">
        <v>18</v>
      </c>
      <c r="C23" s="34" t="s">
        <v>23</v>
      </c>
      <c r="D23" s="32" t="s">
        <v>12</v>
      </c>
      <c r="E23" s="35">
        <v>33.75</v>
      </c>
      <c r="F23" s="79"/>
      <c r="G23" s="67">
        <f t="shared" si="0"/>
        <v>0</v>
      </c>
      <c r="H23" s="38"/>
      <c r="I23" s="6"/>
    </row>
    <row r="24" spans="1:9" ht="15">
      <c r="A24" s="68"/>
      <c r="B24" s="40"/>
      <c r="C24" s="98" t="s">
        <v>116</v>
      </c>
      <c r="D24" s="99"/>
      <c r="E24" s="99"/>
      <c r="F24" s="99"/>
      <c r="G24" s="100"/>
      <c r="H24" s="38"/>
      <c r="I24" s="6"/>
    </row>
    <row r="25" spans="1:9" ht="21">
      <c r="A25" s="66">
        <f>A23+1</f>
        <v>12</v>
      </c>
      <c r="B25" s="33" t="s">
        <v>18</v>
      </c>
      <c r="C25" s="34" t="s">
        <v>24</v>
      </c>
      <c r="D25" s="32" t="s">
        <v>7</v>
      </c>
      <c r="E25" s="41">
        <v>434.5</v>
      </c>
      <c r="F25" s="79"/>
      <c r="G25" s="67">
        <f t="shared" si="0"/>
        <v>0</v>
      </c>
      <c r="H25" s="38"/>
      <c r="I25" s="6"/>
    </row>
    <row r="26" spans="1:9" ht="21">
      <c r="A26" s="66">
        <f>A25+1</f>
        <v>13</v>
      </c>
      <c r="B26" s="33" t="s">
        <v>25</v>
      </c>
      <c r="C26" s="34" t="s">
        <v>26</v>
      </c>
      <c r="D26" s="32" t="s">
        <v>7</v>
      </c>
      <c r="E26" s="32">
        <v>398.5</v>
      </c>
      <c r="F26" s="79"/>
      <c r="G26" s="67">
        <f t="shared" si="0"/>
        <v>0</v>
      </c>
      <c r="H26" s="38"/>
      <c r="I26" s="6"/>
    </row>
    <row r="27" spans="1:9" ht="21">
      <c r="A27" s="66">
        <f>A26+1</f>
        <v>14</v>
      </c>
      <c r="B27" s="33" t="s">
        <v>27</v>
      </c>
      <c r="C27" s="34" t="s">
        <v>28</v>
      </c>
      <c r="D27" s="32" t="s">
        <v>7</v>
      </c>
      <c r="E27" s="32">
        <v>398.5</v>
      </c>
      <c r="F27" s="79"/>
      <c r="G27" s="67">
        <f t="shared" si="0"/>
        <v>0</v>
      </c>
      <c r="H27" s="38"/>
      <c r="I27" s="6"/>
    </row>
    <row r="28" spans="1:9" ht="15">
      <c r="A28" s="68"/>
      <c r="B28" s="40"/>
      <c r="C28" s="98" t="s">
        <v>118</v>
      </c>
      <c r="D28" s="99"/>
      <c r="E28" s="99"/>
      <c r="F28" s="99"/>
      <c r="G28" s="100"/>
      <c r="H28" s="6"/>
      <c r="I28" s="6"/>
    </row>
    <row r="29" spans="1:9" ht="31.5">
      <c r="A29" s="66">
        <f>A27+1</f>
        <v>15</v>
      </c>
      <c r="B29" s="33" t="s">
        <v>29</v>
      </c>
      <c r="C29" s="34" t="s">
        <v>126</v>
      </c>
      <c r="D29" s="32" t="s">
        <v>7</v>
      </c>
      <c r="E29" s="32">
        <v>167</v>
      </c>
      <c r="F29" s="79"/>
      <c r="G29" s="67">
        <f t="shared" si="0"/>
        <v>0</v>
      </c>
      <c r="H29" s="6"/>
      <c r="I29" s="6"/>
    </row>
    <row r="30" spans="1:9" ht="31.5">
      <c r="A30" s="66">
        <f>A29+1</f>
        <v>16</v>
      </c>
      <c r="B30" s="33" t="s">
        <v>29</v>
      </c>
      <c r="C30" s="34" t="s">
        <v>30</v>
      </c>
      <c r="D30" s="32" t="s">
        <v>7</v>
      </c>
      <c r="E30" s="32">
        <v>225</v>
      </c>
      <c r="F30" s="79"/>
      <c r="G30" s="67">
        <f t="shared" si="0"/>
        <v>0</v>
      </c>
      <c r="H30" s="6"/>
      <c r="I30" s="6"/>
    </row>
    <row r="31" spans="1:9" ht="31.5">
      <c r="A31" s="66">
        <f>A30+1</f>
        <v>17</v>
      </c>
      <c r="B31" s="33" t="s">
        <v>29</v>
      </c>
      <c r="C31" s="34" t="s">
        <v>31</v>
      </c>
      <c r="D31" s="32" t="s">
        <v>7</v>
      </c>
      <c r="E31" s="32">
        <v>6.5</v>
      </c>
      <c r="F31" s="79"/>
      <c r="G31" s="67">
        <f t="shared" si="0"/>
        <v>0</v>
      </c>
      <c r="H31" s="6"/>
      <c r="I31" s="6"/>
    </row>
    <row r="32" spans="1:9" ht="15">
      <c r="A32" s="68"/>
      <c r="B32" s="40"/>
      <c r="C32" s="98" t="s">
        <v>121</v>
      </c>
      <c r="D32" s="99"/>
      <c r="E32" s="99"/>
      <c r="F32" s="99"/>
      <c r="G32" s="100"/>
      <c r="H32" s="6"/>
      <c r="I32" s="6"/>
    </row>
    <row r="33" spans="1:9" ht="15">
      <c r="A33" s="66">
        <f>A31+1</f>
        <v>18</v>
      </c>
      <c r="B33" s="33" t="s">
        <v>32</v>
      </c>
      <c r="C33" s="34" t="s">
        <v>33</v>
      </c>
      <c r="D33" s="32" t="s">
        <v>12</v>
      </c>
      <c r="E33" s="32">
        <v>11.63</v>
      </c>
      <c r="F33" s="79"/>
      <c r="G33" s="67">
        <f t="shared" si="0"/>
        <v>0</v>
      </c>
      <c r="H33" s="6"/>
      <c r="I33" s="6"/>
    </row>
    <row r="34" spans="1:9" ht="21">
      <c r="A34" s="66">
        <f>A33+1</f>
        <v>19</v>
      </c>
      <c r="B34" s="33" t="s">
        <v>32</v>
      </c>
      <c r="C34" s="34" t="s">
        <v>34</v>
      </c>
      <c r="D34" s="32" t="s">
        <v>10</v>
      </c>
      <c r="E34" s="32">
        <v>78.5</v>
      </c>
      <c r="F34" s="79"/>
      <c r="G34" s="67">
        <f t="shared" si="0"/>
        <v>0</v>
      </c>
      <c r="H34" s="6"/>
      <c r="I34" s="6"/>
    </row>
    <row r="35" spans="1:9" ht="21">
      <c r="A35" s="66">
        <f>A34+1</f>
        <v>20</v>
      </c>
      <c r="B35" s="33" t="s">
        <v>32</v>
      </c>
      <c r="C35" s="34" t="s">
        <v>35</v>
      </c>
      <c r="D35" s="32" t="s">
        <v>10</v>
      </c>
      <c r="E35" s="32">
        <v>48</v>
      </c>
      <c r="F35" s="79"/>
      <c r="G35" s="67">
        <f t="shared" si="0"/>
        <v>0</v>
      </c>
      <c r="H35" s="6"/>
      <c r="I35" s="6"/>
    </row>
    <row r="36" spans="1:9" ht="21">
      <c r="A36" s="66">
        <f>A35+1</f>
        <v>21</v>
      </c>
      <c r="B36" s="33" t="s">
        <v>32</v>
      </c>
      <c r="C36" s="34" t="s">
        <v>36</v>
      </c>
      <c r="D36" s="32" t="s">
        <v>10</v>
      </c>
      <c r="E36" s="32">
        <v>32</v>
      </c>
      <c r="F36" s="79"/>
      <c r="G36" s="67">
        <f t="shared" si="0"/>
        <v>0</v>
      </c>
      <c r="H36" s="6"/>
      <c r="I36" s="6"/>
    </row>
    <row r="37" spans="1:9" ht="15">
      <c r="A37" s="68"/>
      <c r="B37" s="40"/>
      <c r="C37" s="98" t="s">
        <v>120</v>
      </c>
      <c r="D37" s="99"/>
      <c r="E37" s="99"/>
      <c r="F37" s="99"/>
      <c r="G37" s="100"/>
      <c r="H37" s="6"/>
      <c r="I37" s="6"/>
    </row>
    <row r="38" spans="1:9" ht="15">
      <c r="A38" s="66">
        <f>A36+1</f>
        <v>22</v>
      </c>
      <c r="B38" s="33" t="s">
        <v>37</v>
      </c>
      <c r="C38" s="34" t="s">
        <v>38</v>
      </c>
      <c r="D38" s="32" t="s">
        <v>7</v>
      </c>
      <c r="E38" s="32">
        <v>36</v>
      </c>
      <c r="F38" s="79"/>
      <c r="G38" s="67">
        <f t="shared" si="0"/>
        <v>0</v>
      </c>
      <c r="H38" s="6"/>
      <c r="I38" s="6"/>
    </row>
    <row r="39" spans="1:9" ht="21">
      <c r="A39" s="66">
        <f>A38+1</f>
        <v>23</v>
      </c>
      <c r="B39" s="33" t="s">
        <v>29</v>
      </c>
      <c r="C39" s="34" t="s">
        <v>39</v>
      </c>
      <c r="D39" s="32" t="s">
        <v>7</v>
      </c>
      <c r="E39" s="32">
        <v>36</v>
      </c>
      <c r="F39" s="79"/>
      <c r="G39" s="67">
        <f t="shared" si="0"/>
        <v>0</v>
      </c>
      <c r="H39" s="6"/>
      <c r="I39" s="6"/>
    </row>
    <row r="40" spans="1:9" ht="15">
      <c r="A40" s="66">
        <f>A39+1</f>
        <v>24</v>
      </c>
      <c r="B40" s="33" t="s">
        <v>124</v>
      </c>
      <c r="C40" s="43" t="s">
        <v>137</v>
      </c>
      <c r="D40" s="37" t="s">
        <v>12</v>
      </c>
      <c r="E40" s="37">
        <v>0.98</v>
      </c>
      <c r="F40" s="80"/>
      <c r="G40" s="67">
        <f t="shared" si="0"/>
        <v>0</v>
      </c>
      <c r="H40" s="6"/>
      <c r="I40" s="6"/>
    </row>
    <row r="41" spans="1:9" ht="21">
      <c r="A41" s="66">
        <f>A40+1</f>
        <v>25</v>
      </c>
      <c r="B41" s="33" t="s">
        <v>124</v>
      </c>
      <c r="C41" s="43" t="s">
        <v>41</v>
      </c>
      <c r="D41" s="37" t="s">
        <v>10</v>
      </c>
      <c r="E41" s="37">
        <v>17</v>
      </c>
      <c r="F41" s="80"/>
      <c r="G41" s="67">
        <f t="shared" si="0"/>
        <v>0</v>
      </c>
      <c r="H41" s="6"/>
      <c r="I41" s="6"/>
    </row>
    <row r="42" spans="1:9" ht="15">
      <c r="A42" s="68"/>
      <c r="B42" s="40"/>
      <c r="C42" s="98" t="s">
        <v>42</v>
      </c>
      <c r="D42" s="99"/>
      <c r="E42" s="99"/>
      <c r="F42" s="99"/>
      <c r="G42" s="100"/>
      <c r="H42" s="6"/>
      <c r="I42" s="6"/>
    </row>
    <row r="43" spans="1:9" ht="21">
      <c r="A43" s="66">
        <f>A41+1</f>
        <v>26</v>
      </c>
      <c r="B43" s="33" t="s">
        <v>43</v>
      </c>
      <c r="C43" s="34" t="s">
        <v>44</v>
      </c>
      <c r="D43" s="32" t="s">
        <v>12</v>
      </c>
      <c r="E43" s="32">
        <v>27.15</v>
      </c>
      <c r="F43" s="81"/>
      <c r="G43" s="67">
        <f t="shared" si="0"/>
        <v>0</v>
      </c>
      <c r="H43" s="6"/>
      <c r="I43" s="6"/>
    </row>
    <row r="44" spans="1:9" ht="21">
      <c r="A44" s="66">
        <f>A43+1</f>
        <v>27</v>
      </c>
      <c r="B44" s="33" t="s">
        <v>43</v>
      </c>
      <c r="C44" s="34" t="s">
        <v>45</v>
      </c>
      <c r="D44" s="32" t="s">
        <v>7</v>
      </c>
      <c r="E44" s="32">
        <v>181</v>
      </c>
      <c r="F44" s="81"/>
      <c r="G44" s="67">
        <f t="shared" si="0"/>
        <v>0</v>
      </c>
      <c r="H44" s="6"/>
      <c r="I44" s="6"/>
    </row>
    <row r="45" spans="1:9" ht="15">
      <c r="A45" s="68"/>
      <c r="B45" s="40"/>
      <c r="C45" s="98" t="s">
        <v>46</v>
      </c>
      <c r="D45" s="99"/>
      <c r="E45" s="99"/>
      <c r="F45" s="99"/>
      <c r="G45" s="100"/>
      <c r="H45" s="6"/>
      <c r="I45" s="6"/>
    </row>
    <row r="46" spans="1:9" ht="15">
      <c r="A46" s="66">
        <f>A44+1</f>
        <v>28</v>
      </c>
      <c r="B46" s="33" t="s">
        <v>47</v>
      </c>
      <c r="C46" s="34" t="s">
        <v>48</v>
      </c>
      <c r="D46" s="32" t="s">
        <v>7</v>
      </c>
      <c r="E46" s="32">
        <v>54</v>
      </c>
      <c r="F46" s="81"/>
      <c r="G46" s="67">
        <f t="shared" si="0"/>
        <v>0</v>
      </c>
      <c r="H46" s="6"/>
      <c r="I46" s="6"/>
    </row>
    <row r="47" spans="1:9" ht="15">
      <c r="A47" s="66">
        <f>A46+1</f>
        <v>29</v>
      </c>
      <c r="B47" s="33" t="s">
        <v>47</v>
      </c>
      <c r="C47" s="34" t="s">
        <v>49</v>
      </c>
      <c r="D47" s="32" t="s">
        <v>7</v>
      </c>
      <c r="E47" s="32">
        <v>54</v>
      </c>
      <c r="F47" s="81"/>
      <c r="G47" s="67">
        <f t="shared" si="0"/>
        <v>0</v>
      </c>
      <c r="H47" s="6"/>
      <c r="I47" s="6"/>
    </row>
    <row r="48" spans="1:9" ht="15">
      <c r="A48" s="68"/>
      <c r="B48" s="40"/>
      <c r="C48" s="98" t="s">
        <v>50</v>
      </c>
      <c r="D48" s="99"/>
      <c r="E48" s="99"/>
      <c r="F48" s="99"/>
      <c r="G48" s="100"/>
      <c r="H48" s="6"/>
      <c r="I48" s="6"/>
    </row>
    <row r="49" spans="1:9" ht="15">
      <c r="A49" s="66">
        <f>A47+1</f>
        <v>30</v>
      </c>
      <c r="B49" s="33" t="s">
        <v>51</v>
      </c>
      <c r="C49" s="34" t="s">
        <v>53</v>
      </c>
      <c r="D49" s="32" t="s">
        <v>52</v>
      </c>
      <c r="E49" s="32">
        <v>4</v>
      </c>
      <c r="F49" s="81"/>
      <c r="G49" s="67">
        <f>E49*F49</f>
        <v>0</v>
      </c>
      <c r="H49" s="6"/>
      <c r="I49" s="6"/>
    </row>
    <row r="50" spans="1:9" ht="15">
      <c r="A50" s="68"/>
      <c r="B50" s="40"/>
      <c r="C50" s="98" t="s">
        <v>133</v>
      </c>
      <c r="D50" s="99"/>
      <c r="E50" s="99"/>
      <c r="F50" s="99"/>
      <c r="G50" s="100"/>
      <c r="H50" s="6"/>
      <c r="I50" s="6"/>
    </row>
    <row r="51" spans="1:9" ht="15">
      <c r="A51" s="66">
        <f>A49+1</f>
        <v>31</v>
      </c>
      <c r="B51" s="33" t="s">
        <v>37</v>
      </c>
      <c r="C51" s="34" t="s">
        <v>38</v>
      </c>
      <c r="D51" s="32" t="s">
        <v>7</v>
      </c>
      <c r="E51" s="32">
        <v>10</v>
      </c>
      <c r="F51" s="79"/>
      <c r="G51" s="67">
        <f aca="true" t="shared" si="1" ref="G51:G56">E51*F51</f>
        <v>0</v>
      </c>
      <c r="H51" s="6"/>
      <c r="I51" s="6"/>
    </row>
    <row r="52" spans="1:9" ht="21">
      <c r="A52" s="66">
        <f>A51+1</f>
        <v>32</v>
      </c>
      <c r="B52" s="33" t="s">
        <v>29</v>
      </c>
      <c r="C52" s="34" t="s">
        <v>135</v>
      </c>
      <c r="D52" s="32" t="s">
        <v>7</v>
      </c>
      <c r="E52" s="35">
        <v>10</v>
      </c>
      <c r="F52" s="79"/>
      <c r="G52" s="67">
        <f t="shared" si="1"/>
        <v>0</v>
      </c>
      <c r="H52" s="6"/>
      <c r="I52" s="6"/>
    </row>
    <row r="53" spans="1:9" ht="15">
      <c r="A53" s="66">
        <f>A52+1</f>
        <v>33</v>
      </c>
      <c r="B53" s="33" t="s">
        <v>32</v>
      </c>
      <c r="C53" s="34" t="s">
        <v>33</v>
      </c>
      <c r="D53" s="32" t="s">
        <v>12</v>
      </c>
      <c r="E53" s="32">
        <v>0.27</v>
      </c>
      <c r="F53" s="79"/>
      <c r="G53" s="67">
        <f t="shared" si="1"/>
        <v>0</v>
      </c>
      <c r="H53" s="6"/>
      <c r="I53" s="6"/>
    </row>
    <row r="54" spans="1:9" ht="21">
      <c r="A54" s="49">
        <f>A53+1</f>
        <v>34</v>
      </c>
      <c r="B54" s="48" t="s">
        <v>32</v>
      </c>
      <c r="C54" s="34" t="s">
        <v>134</v>
      </c>
      <c r="D54" s="32" t="s">
        <v>10</v>
      </c>
      <c r="E54" s="32">
        <v>4</v>
      </c>
      <c r="F54" s="79"/>
      <c r="G54" s="67">
        <f t="shared" si="1"/>
        <v>0</v>
      </c>
      <c r="H54" s="6"/>
      <c r="I54" s="6"/>
    </row>
    <row r="55" spans="1:9" ht="15">
      <c r="A55" s="49">
        <f>A54+1</f>
        <v>35</v>
      </c>
      <c r="B55" s="49" t="s">
        <v>124</v>
      </c>
      <c r="C55" s="58" t="s">
        <v>40</v>
      </c>
      <c r="D55" s="32" t="s">
        <v>12</v>
      </c>
      <c r="E55" s="32">
        <v>0.2</v>
      </c>
      <c r="F55" s="79"/>
      <c r="G55" s="67">
        <f t="shared" si="1"/>
        <v>0</v>
      </c>
      <c r="H55" s="6"/>
      <c r="I55" s="6"/>
    </row>
    <row r="56" spans="1:9" ht="21">
      <c r="A56" s="49">
        <f>A55+1</f>
        <v>36</v>
      </c>
      <c r="B56" s="49" t="s">
        <v>124</v>
      </c>
      <c r="C56" s="59" t="s">
        <v>136</v>
      </c>
      <c r="D56" s="49" t="s">
        <v>10</v>
      </c>
      <c r="E56" s="50">
        <v>4</v>
      </c>
      <c r="F56" s="82"/>
      <c r="G56" s="51">
        <f t="shared" si="1"/>
        <v>0</v>
      </c>
      <c r="H56" s="6"/>
      <c r="I56" s="6"/>
    </row>
    <row r="57" spans="1:9" ht="15" customHeight="1">
      <c r="A57" s="101" t="s">
        <v>54</v>
      </c>
      <c r="B57" s="102"/>
      <c r="C57" s="103"/>
      <c r="D57" s="103"/>
      <c r="E57" s="103"/>
      <c r="F57" s="104"/>
      <c r="G57" s="69">
        <f>SUM(G12:G56)</f>
        <v>0</v>
      </c>
      <c r="H57" s="6"/>
      <c r="I57" s="6"/>
    </row>
    <row r="58" spans="1:9" ht="15">
      <c r="A58" s="68">
        <v>2</v>
      </c>
      <c r="B58" s="44"/>
      <c r="C58" s="98" t="s">
        <v>55</v>
      </c>
      <c r="D58" s="99"/>
      <c r="E58" s="99"/>
      <c r="F58" s="99"/>
      <c r="G58" s="100"/>
      <c r="H58" s="6"/>
      <c r="I58" s="6"/>
    </row>
    <row r="59" spans="1:9" ht="15">
      <c r="A59" s="68"/>
      <c r="B59" s="44"/>
      <c r="C59" s="98" t="s">
        <v>56</v>
      </c>
      <c r="D59" s="99"/>
      <c r="E59" s="99"/>
      <c r="F59" s="99"/>
      <c r="G59" s="100"/>
      <c r="H59" s="6"/>
      <c r="I59" s="6"/>
    </row>
    <row r="60" spans="1:9" ht="42">
      <c r="A60" s="66">
        <f>A56+1</f>
        <v>37</v>
      </c>
      <c r="B60" s="37" t="s">
        <v>122</v>
      </c>
      <c r="C60" s="43" t="s">
        <v>57</v>
      </c>
      <c r="D60" s="37" t="s">
        <v>12</v>
      </c>
      <c r="E60" s="37">
        <v>46</v>
      </c>
      <c r="F60" s="80"/>
      <c r="G60" s="67">
        <f aca="true" t="shared" si="2" ref="G60:G87">E60*F60</f>
        <v>0</v>
      </c>
      <c r="H60" s="6"/>
      <c r="I60" s="46"/>
    </row>
    <row r="61" spans="1:9" ht="21">
      <c r="A61" s="66">
        <f>A60+1</f>
        <v>38</v>
      </c>
      <c r="B61" s="37" t="s">
        <v>122</v>
      </c>
      <c r="C61" s="43" t="s">
        <v>58</v>
      </c>
      <c r="D61" s="37" t="s">
        <v>12</v>
      </c>
      <c r="E61" s="37">
        <v>11.5</v>
      </c>
      <c r="F61" s="80"/>
      <c r="G61" s="67">
        <f t="shared" si="2"/>
        <v>0</v>
      </c>
      <c r="H61" s="47"/>
      <c r="I61" s="46"/>
    </row>
    <row r="62" spans="1:9" ht="31.5">
      <c r="A62" s="66">
        <f>A61+1</f>
        <v>39</v>
      </c>
      <c r="B62" s="37" t="s">
        <v>122</v>
      </c>
      <c r="C62" s="43" t="s">
        <v>59</v>
      </c>
      <c r="D62" s="37" t="s">
        <v>7</v>
      </c>
      <c r="E62" s="37">
        <v>115</v>
      </c>
      <c r="F62" s="80"/>
      <c r="G62" s="67">
        <f t="shared" si="2"/>
        <v>0</v>
      </c>
      <c r="H62" s="6"/>
      <c r="I62" s="46"/>
    </row>
    <row r="63" spans="1:9" ht="15">
      <c r="A63" s="66">
        <f aca="true" t="shared" si="3" ref="A63:A70">A62+1</f>
        <v>40</v>
      </c>
      <c r="B63" s="37" t="s">
        <v>122</v>
      </c>
      <c r="C63" s="43" t="s">
        <v>60</v>
      </c>
      <c r="D63" s="37" t="s">
        <v>12</v>
      </c>
      <c r="E63" s="37">
        <v>2.3</v>
      </c>
      <c r="F63" s="80"/>
      <c r="G63" s="67">
        <f t="shared" si="2"/>
        <v>0</v>
      </c>
      <c r="H63" s="6"/>
      <c r="I63" s="46"/>
    </row>
    <row r="64" spans="1:9" ht="21">
      <c r="A64" s="66">
        <f t="shared" si="3"/>
        <v>41</v>
      </c>
      <c r="B64" s="37" t="s">
        <v>122</v>
      </c>
      <c r="C64" s="43" t="s">
        <v>61</v>
      </c>
      <c r="D64" s="37" t="s">
        <v>12</v>
      </c>
      <c r="E64" s="37">
        <v>9.86</v>
      </c>
      <c r="F64" s="80"/>
      <c r="G64" s="67">
        <f t="shared" si="2"/>
        <v>0</v>
      </c>
      <c r="H64" s="6"/>
      <c r="I64" s="46"/>
    </row>
    <row r="65" spans="1:9" ht="15">
      <c r="A65" s="66">
        <f t="shared" si="3"/>
        <v>42</v>
      </c>
      <c r="B65" s="37" t="s">
        <v>122</v>
      </c>
      <c r="C65" s="45" t="s">
        <v>93</v>
      </c>
      <c r="D65" s="32" t="s">
        <v>12</v>
      </c>
      <c r="E65" s="32">
        <v>12.16</v>
      </c>
      <c r="F65" s="81"/>
      <c r="G65" s="67">
        <f t="shared" si="2"/>
        <v>0</v>
      </c>
      <c r="H65" s="6"/>
      <c r="I65" s="46"/>
    </row>
    <row r="66" spans="1:9" ht="21">
      <c r="A66" s="66">
        <f t="shared" si="3"/>
        <v>43</v>
      </c>
      <c r="B66" s="37" t="s">
        <v>122</v>
      </c>
      <c r="C66" s="43" t="s">
        <v>62</v>
      </c>
      <c r="D66" s="37" t="s">
        <v>12</v>
      </c>
      <c r="E66" s="37">
        <v>38.14</v>
      </c>
      <c r="F66" s="80"/>
      <c r="G66" s="67">
        <f t="shared" si="2"/>
        <v>0</v>
      </c>
      <c r="H66" s="6"/>
      <c r="I66" s="46"/>
    </row>
    <row r="67" spans="1:9" ht="21">
      <c r="A67" s="66">
        <f t="shared" si="3"/>
        <v>44</v>
      </c>
      <c r="B67" s="37" t="s">
        <v>122</v>
      </c>
      <c r="C67" s="43" t="s">
        <v>63</v>
      </c>
      <c r="D67" s="37" t="s">
        <v>12</v>
      </c>
      <c r="E67" s="37">
        <v>11.5</v>
      </c>
      <c r="F67" s="80"/>
      <c r="G67" s="67">
        <f t="shared" si="2"/>
        <v>0</v>
      </c>
      <c r="H67" s="47"/>
      <c r="I67" s="46"/>
    </row>
    <row r="68" spans="1:9" ht="21">
      <c r="A68" s="66">
        <f t="shared" si="3"/>
        <v>45</v>
      </c>
      <c r="B68" s="37" t="s">
        <v>122</v>
      </c>
      <c r="C68" s="43" t="s">
        <v>64</v>
      </c>
      <c r="D68" s="37" t="s">
        <v>12</v>
      </c>
      <c r="E68" s="37">
        <v>8.59</v>
      </c>
      <c r="F68" s="80"/>
      <c r="G68" s="67">
        <f t="shared" si="2"/>
        <v>0</v>
      </c>
      <c r="H68" s="6"/>
      <c r="I68" s="46"/>
    </row>
    <row r="69" spans="1:9" ht="31.5">
      <c r="A69" s="66">
        <f t="shared" si="3"/>
        <v>46</v>
      </c>
      <c r="B69" s="37" t="s">
        <v>122</v>
      </c>
      <c r="C69" s="43" t="s">
        <v>127</v>
      </c>
      <c r="D69" s="37" t="s">
        <v>12</v>
      </c>
      <c r="E69" s="37">
        <v>19.2</v>
      </c>
      <c r="F69" s="80"/>
      <c r="G69" s="67">
        <f t="shared" si="2"/>
        <v>0</v>
      </c>
      <c r="H69" s="6"/>
      <c r="I69" s="46"/>
    </row>
    <row r="70" spans="1:9" ht="21">
      <c r="A70" s="66">
        <f t="shared" si="3"/>
        <v>47</v>
      </c>
      <c r="B70" s="37" t="s">
        <v>122</v>
      </c>
      <c r="C70" s="43" t="s">
        <v>128</v>
      </c>
      <c r="D70" s="37" t="s">
        <v>65</v>
      </c>
      <c r="E70" s="37">
        <v>1</v>
      </c>
      <c r="F70" s="80"/>
      <c r="G70" s="67">
        <f t="shared" si="2"/>
        <v>0</v>
      </c>
      <c r="H70" s="6"/>
      <c r="I70" s="46"/>
    </row>
    <row r="71" spans="1:9" ht="21">
      <c r="A71" s="66">
        <f>A70+1</f>
        <v>48</v>
      </c>
      <c r="B71" s="37" t="s">
        <v>122</v>
      </c>
      <c r="C71" s="43" t="s">
        <v>129</v>
      </c>
      <c r="D71" s="37" t="s">
        <v>65</v>
      </c>
      <c r="E71" s="37">
        <v>3</v>
      </c>
      <c r="F71" s="80"/>
      <c r="G71" s="67">
        <f t="shared" si="2"/>
        <v>0</v>
      </c>
      <c r="H71" s="6"/>
      <c r="I71" s="46"/>
    </row>
    <row r="72" spans="1:9" ht="15">
      <c r="A72" s="68"/>
      <c r="B72" s="37"/>
      <c r="C72" s="128" t="s">
        <v>66</v>
      </c>
      <c r="D72" s="129"/>
      <c r="E72" s="129"/>
      <c r="F72" s="129"/>
      <c r="G72" s="130"/>
      <c r="H72" s="6"/>
      <c r="I72" s="46"/>
    </row>
    <row r="73" spans="1:9" ht="15">
      <c r="A73" s="70">
        <f>A71+1</f>
        <v>49</v>
      </c>
      <c r="B73" s="37" t="s">
        <v>122</v>
      </c>
      <c r="C73" s="43" t="s">
        <v>123</v>
      </c>
      <c r="D73" s="37" t="s">
        <v>65</v>
      </c>
      <c r="E73" s="37">
        <v>1</v>
      </c>
      <c r="F73" s="80"/>
      <c r="G73" s="67">
        <f t="shared" si="2"/>
        <v>0</v>
      </c>
      <c r="H73" s="6"/>
      <c r="I73" s="46"/>
    </row>
    <row r="74" spans="1:9" ht="21">
      <c r="A74" s="70">
        <f aca="true" t="shared" si="4" ref="A74:A80">A73+1</f>
        <v>50</v>
      </c>
      <c r="B74" s="37" t="s">
        <v>122</v>
      </c>
      <c r="C74" s="43" t="s">
        <v>67</v>
      </c>
      <c r="D74" s="37" t="s">
        <v>10</v>
      </c>
      <c r="E74" s="37">
        <v>23</v>
      </c>
      <c r="F74" s="80"/>
      <c r="G74" s="67">
        <f t="shared" si="2"/>
        <v>0</v>
      </c>
      <c r="H74" s="6"/>
      <c r="I74" s="46"/>
    </row>
    <row r="75" spans="1:9" ht="21">
      <c r="A75" s="70">
        <f t="shared" si="4"/>
        <v>51</v>
      </c>
      <c r="B75" s="37" t="s">
        <v>122</v>
      </c>
      <c r="C75" s="43" t="s">
        <v>68</v>
      </c>
      <c r="D75" s="37" t="s">
        <v>12</v>
      </c>
      <c r="E75" s="37">
        <v>0.06</v>
      </c>
      <c r="F75" s="80"/>
      <c r="G75" s="67">
        <f t="shared" si="2"/>
        <v>0</v>
      </c>
      <c r="H75" s="6"/>
      <c r="I75" s="46"/>
    </row>
    <row r="76" spans="1:9" ht="21">
      <c r="A76" s="70">
        <f t="shared" si="4"/>
        <v>52</v>
      </c>
      <c r="B76" s="37" t="s">
        <v>122</v>
      </c>
      <c r="C76" s="43" t="s">
        <v>69</v>
      </c>
      <c r="D76" s="37" t="s">
        <v>12</v>
      </c>
      <c r="E76" s="37">
        <v>0.22</v>
      </c>
      <c r="F76" s="80"/>
      <c r="G76" s="67">
        <f t="shared" si="2"/>
        <v>0</v>
      </c>
      <c r="H76" s="6"/>
      <c r="I76" s="46"/>
    </row>
    <row r="77" spans="1:9" ht="21">
      <c r="A77" s="70">
        <f t="shared" si="4"/>
        <v>53</v>
      </c>
      <c r="B77" s="37" t="s">
        <v>122</v>
      </c>
      <c r="C77" s="43" t="s">
        <v>70</v>
      </c>
      <c r="D77" s="37" t="s">
        <v>71</v>
      </c>
      <c r="E77" s="37">
        <v>1</v>
      </c>
      <c r="F77" s="80"/>
      <c r="G77" s="67">
        <f t="shared" si="2"/>
        <v>0</v>
      </c>
      <c r="H77" s="6"/>
      <c r="I77" s="46"/>
    </row>
    <row r="78" spans="1:9" ht="31.5">
      <c r="A78" s="70">
        <f t="shared" si="4"/>
        <v>54</v>
      </c>
      <c r="B78" s="37" t="s">
        <v>122</v>
      </c>
      <c r="C78" s="45" t="s">
        <v>96</v>
      </c>
      <c r="D78" s="32" t="s">
        <v>10</v>
      </c>
      <c r="E78" s="32">
        <v>1.8</v>
      </c>
      <c r="F78" s="79"/>
      <c r="G78" s="67">
        <f t="shared" si="2"/>
        <v>0</v>
      </c>
      <c r="H78" s="6"/>
      <c r="I78" s="46"/>
    </row>
    <row r="79" spans="1:9" ht="21">
      <c r="A79" s="70">
        <f t="shared" si="4"/>
        <v>55</v>
      </c>
      <c r="B79" s="37" t="s">
        <v>122</v>
      </c>
      <c r="C79" s="43" t="s">
        <v>72</v>
      </c>
      <c r="D79" s="37" t="s">
        <v>71</v>
      </c>
      <c r="E79" s="37">
        <v>1</v>
      </c>
      <c r="F79" s="80"/>
      <c r="G79" s="67">
        <f t="shared" si="2"/>
        <v>0</v>
      </c>
      <c r="H79" s="6"/>
      <c r="I79" s="46"/>
    </row>
    <row r="80" spans="1:9" ht="15">
      <c r="A80" s="70">
        <f t="shared" si="4"/>
        <v>56</v>
      </c>
      <c r="B80" s="37" t="s">
        <v>122</v>
      </c>
      <c r="C80" s="43" t="s">
        <v>73</v>
      </c>
      <c r="D80" s="37" t="s">
        <v>12</v>
      </c>
      <c r="E80" s="37">
        <v>0.4</v>
      </c>
      <c r="F80" s="80"/>
      <c r="G80" s="67">
        <f t="shared" si="2"/>
        <v>0</v>
      </c>
      <c r="H80" s="6"/>
      <c r="I80" s="46"/>
    </row>
    <row r="81" spans="1:9" ht="63">
      <c r="A81" s="70">
        <f aca="true" t="shared" si="5" ref="A81:A87">A80+1</f>
        <v>57</v>
      </c>
      <c r="B81" s="37" t="s">
        <v>122</v>
      </c>
      <c r="C81" s="45" t="s">
        <v>95</v>
      </c>
      <c r="D81" s="32" t="s">
        <v>74</v>
      </c>
      <c r="E81" s="32">
        <v>1</v>
      </c>
      <c r="F81" s="81"/>
      <c r="G81" s="67">
        <f t="shared" si="2"/>
        <v>0</v>
      </c>
      <c r="H81" s="6"/>
      <c r="I81" s="46"/>
    </row>
    <row r="82" spans="1:9" ht="73.5">
      <c r="A82" s="70">
        <f>A81+1</f>
        <v>58</v>
      </c>
      <c r="B82" s="37" t="s">
        <v>122</v>
      </c>
      <c r="C82" s="45" t="s">
        <v>97</v>
      </c>
      <c r="D82" s="32" t="s">
        <v>74</v>
      </c>
      <c r="E82" s="32">
        <v>1</v>
      </c>
      <c r="F82" s="81"/>
      <c r="G82" s="67">
        <f t="shared" si="2"/>
        <v>0</v>
      </c>
      <c r="H82" s="6"/>
      <c r="I82" s="46"/>
    </row>
    <row r="83" spans="1:9" ht="31.5">
      <c r="A83" s="70">
        <f t="shared" si="5"/>
        <v>59</v>
      </c>
      <c r="B83" s="37" t="s">
        <v>122</v>
      </c>
      <c r="C83" s="43" t="s">
        <v>75</v>
      </c>
      <c r="D83" s="37" t="s">
        <v>10</v>
      </c>
      <c r="E83" s="37">
        <v>4</v>
      </c>
      <c r="F83" s="80"/>
      <c r="G83" s="67">
        <f t="shared" si="2"/>
        <v>0</v>
      </c>
      <c r="H83" s="6"/>
      <c r="I83" s="46"/>
    </row>
    <row r="84" spans="1:9" ht="31.5">
      <c r="A84" s="70">
        <f>A83+1</f>
        <v>60</v>
      </c>
      <c r="B84" s="37" t="s">
        <v>122</v>
      </c>
      <c r="C84" s="45" t="s">
        <v>94</v>
      </c>
      <c r="D84" s="32" t="s">
        <v>52</v>
      </c>
      <c r="E84" s="32">
        <v>2</v>
      </c>
      <c r="F84" s="79"/>
      <c r="G84" s="67">
        <f t="shared" si="2"/>
        <v>0</v>
      </c>
      <c r="H84" s="6"/>
      <c r="I84" s="46"/>
    </row>
    <row r="85" spans="1:9" ht="21">
      <c r="A85" s="70">
        <f t="shared" si="5"/>
        <v>61</v>
      </c>
      <c r="B85" s="37" t="s">
        <v>122</v>
      </c>
      <c r="C85" s="43" t="s">
        <v>76</v>
      </c>
      <c r="D85" s="37" t="s">
        <v>7</v>
      </c>
      <c r="E85" s="37">
        <v>3.01</v>
      </c>
      <c r="F85" s="80"/>
      <c r="G85" s="67">
        <f t="shared" si="2"/>
        <v>0</v>
      </c>
      <c r="H85" s="6"/>
      <c r="I85" s="46"/>
    </row>
    <row r="86" spans="1:9" ht="15">
      <c r="A86" s="70">
        <f t="shared" si="5"/>
        <v>62</v>
      </c>
      <c r="B86" s="37" t="s">
        <v>122</v>
      </c>
      <c r="C86" s="43" t="s">
        <v>77</v>
      </c>
      <c r="D86" s="37" t="s">
        <v>71</v>
      </c>
      <c r="E86" s="37">
        <v>5</v>
      </c>
      <c r="F86" s="80"/>
      <c r="G86" s="67">
        <f t="shared" si="2"/>
        <v>0</v>
      </c>
      <c r="H86" s="6"/>
      <c r="I86" s="46"/>
    </row>
    <row r="87" spans="1:9" ht="15">
      <c r="A87" s="70">
        <f t="shared" si="5"/>
        <v>63</v>
      </c>
      <c r="B87" s="37" t="s">
        <v>122</v>
      </c>
      <c r="C87" s="43" t="s">
        <v>78</v>
      </c>
      <c r="D87" s="37" t="s">
        <v>10</v>
      </c>
      <c r="E87" s="37">
        <v>23</v>
      </c>
      <c r="F87" s="80"/>
      <c r="G87" s="67">
        <f t="shared" si="2"/>
        <v>0</v>
      </c>
      <c r="H87" s="6"/>
      <c r="I87" s="46"/>
    </row>
    <row r="88" spans="1:9" ht="15" customHeight="1">
      <c r="A88" s="131" t="s">
        <v>79</v>
      </c>
      <c r="B88" s="132"/>
      <c r="C88" s="132"/>
      <c r="D88" s="132"/>
      <c r="E88" s="132"/>
      <c r="F88" s="133"/>
      <c r="G88" s="71">
        <f>SUM(G60:G87)</f>
        <v>0</v>
      </c>
      <c r="H88" s="6"/>
      <c r="I88" s="6"/>
    </row>
    <row r="89" spans="1:9" ht="15">
      <c r="A89" s="68">
        <v>3</v>
      </c>
      <c r="B89" s="44"/>
      <c r="C89" s="98" t="s">
        <v>80</v>
      </c>
      <c r="D89" s="99"/>
      <c r="E89" s="99"/>
      <c r="F89" s="99"/>
      <c r="G89" s="100"/>
      <c r="H89" s="6"/>
      <c r="I89" s="6"/>
    </row>
    <row r="90" spans="1:9" ht="15">
      <c r="A90" s="68"/>
      <c r="B90" s="44"/>
      <c r="C90" s="98" t="s">
        <v>81</v>
      </c>
      <c r="D90" s="99"/>
      <c r="E90" s="99"/>
      <c r="F90" s="99"/>
      <c r="G90" s="100"/>
      <c r="H90" s="6"/>
      <c r="I90" s="6"/>
    </row>
    <row r="91" spans="1:9" ht="15">
      <c r="A91" s="70">
        <f>A87+1</f>
        <v>64</v>
      </c>
      <c r="B91" s="37" t="s">
        <v>114</v>
      </c>
      <c r="C91" s="43" t="s">
        <v>82</v>
      </c>
      <c r="D91" s="37" t="s">
        <v>12</v>
      </c>
      <c r="E91" s="37">
        <v>2.88</v>
      </c>
      <c r="F91" s="80"/>
      <c r="G91" s="67">
        <f aca="true" t="shared" si="6" ref="G91:G97">E91*F91</f>
        <v>0</v>
      </c>
      <c r="H91" s="6"/>
      <c r="I91" s="6"/>
    </row>
    <row r="92" spans="1:9" ht="21">
      <c r="A92" s="70">
        <f>A91+1</f>
        <v>65</v>
      </c>
      <c r="B92" s="37" t="s">
        <v>114</v>
      </c>
      <c r="C92" s="43" t="s">
        <v>83</v>
      </c>
      <c r="D92" s="37" t="s">
        <v>12</v>
      </c>
      <c r="E92" s="37">
        <v>2.19</v>
      </c>
      <c r="F92" s="80"/>
      <c r="G92" s="67">
        <f t="shared" si="6"/>
        <v>0</v>
      </c>
      <c r="H92" s="6"/>
      <c r="I92" s="6"/>
    </row>
    <row r="93" spans="1:9" ht="21">
      <c r="A93" s="70">
        <f>A92+1</f>
        <v>66</v>
      </c>
      <c r="B93" s="37" t="s">
        <v>114</v>
      </c>
      <c r="C93" s="43" t="s">
        <v>84</v>
      </c>
      <c r="D93" s="37" t="s">
        <v>10</v>
      </c>
      <c r="E93" s="37">
        <v>15</v>
      </c>
      <c r="F93" s="80"/>
      <c r="G93" s="67">
        <f t="shared" si="6"/>
        <v>0</v>
      </c>
      <c r="H93" s="6"/>
      <c r="I93" s="6"/>
    </row>
    <row r="94" spans="1:9" ht="15">
      <c r="A94" s="70">
        <f>A93+1</f>
        <v>67</v>
      </c>
      <c r="B94" s="37" t="s">
        <v>114</v>
      </c>
      <c r="C94" s="43" t="s">
        <v>85</v>
      </c>
      <c r="D94" s="37" t="s">
        <v>10</v>
      </c>
      <c r="E94" s="37">
        <v>15</v>
      </c>
      <c r="F94" s="80"/>
      <c r="G94" s="67">
        <f t="shared" si="6"/>
        <v>0</v>
      </c>
      <c r="H94" s="6"/>
      <c r="I94" s="6"/>
    </row>
    <row r="95" spans="1:9" ht="21">
      <c r="A95" s="70">
        <f>A94+1</f>
        <v>68</v>
      </c>
      <c r="B95" s="37" t="s">
        <v>114</v>
      </c>
      <c r="C95" s="43" t="s">
        <v>130</v>
      </c>
      <c r="D95" s="37" t="s">
        <v>12</v>
      </c>
      <c r="E95" s="37">
        <v>0.69</v>
      </c>
      <c r="F95" s="80"/>
      <c r="G95" s="67">
        <f t="shared" si="6"/>
        <v>0</v>
      </c>
      <c r="H95" s="6"/>
      <c r="I95" s="6"/>
    </row>
    <row r="96" spans="1:9" ht="15">
      <c r="A96" s="72"/>
      <c r="B96" s="52"/>
      <c r="C96" s="119" t="s">
        <v>86</v>
      </c>
      <c r="D96" s="120"/>
      <c r="E96" s="120"/>
      <c r="F96" s="120"/>
      <c r="G96" s="121"/>
      <c r="H96" s="6"/>
      <c r="I96" s="6"/>
    </row>
    <row r="97" spans="1:9" ht="15">
      <c r="A97" s="49">
        <f>A95+1</f>
        <v>69</v>
      </c>
      <c r="B97" s="49" t="s">
        <v>115</v>
      </c>
      <c r="C97" s="57" t="s">
        <v>131</v>
      </c>
      <c r="D97" s="49" t="s">
        <v>10</v>
      </c>
      <c r="E97" s="49">
        <v>15</v>
      </c>
      <c r="F97" s="82"/>
      <c r="G97" s="51">
        <f t="shared" si="6"/>
        <v>0</v>
      </c>
      <c r="H97" s="6"/>
      <c r="I97" s="6"/>
    </row>
    <row r="98" spans="1:9" ht="15" customHeight="1">
      <c r="A98" s="125" t="s">
        <v>87</v>
      </c>
      <c r="B98" s="126"/>
      <c r="C98" s="126"/>
      <c r="D98" s="126"/>
      <c r="E98" s="126"/>
      <c r="F98" s="127"/>
      <c r="G98" s="56">
        <f>SUM(G91:G97)</f>
        <v>0</v>
      </c>
      <c r="H98" s="6"/>
      <c r="I98" s="6"/>
    </row>
    <row r="99" spans="1:9" ht="15">
      <c r="A99" s="73">
        <v>4</v>
      </c>
      <c r="B99" s="18"/>
      <c r="C99" s="24" t="s">
        <v>111</v>
      </c>
      <c r="D99" s="25"/>
      <c r="E99" s="25"/>
      <c r="F99" s="26"/>
      <c r="G99" s="27"/>
      <c r="H99" s="6"/>
      <c r="I99" s="6"/>
    </row>
    <row r="100" spans="1:7" ht="15">
      <c r="A100" s="74"/>
      <c r="B100" s="23" t="s">
        <v>99</v>
      </c>
      <c r="C100" s="19" t="s">
        <v>100</v>
      </c>
      <c r="D100" s="20"/>
      <c r="E100" s="31"/>
      <c r="F100" s="21"/>
      <c r="G100" s="22"/>
    </row>
    <row r="101" spans="1:7" ht="42.75">
      <c r="A101" s="105">
        <f>A97+1</f>
        <v>70</v>
      </c>
      <c r="B101" s="122" t="s">
        <v>99</v>
      </c>
      <c r="C101" s="28" t="s">
        <v>101</v>
      </c>
      <c r="D101" s="29"/>
      <c r="E101" s="30"/>
      <c r="F101" s="87"/>
      <c r="G101" s="16"/>
    </row>
    <row r="102" spans="1:7" ht="15">
      <c r="A102" s="106"/>
      <c r="B102" s="123"/>
      <c r="C102" s="7" t="s">
        <v>102</v>
      </c>
      <c r="D102" s="11" t="s">
        <v>71</v>
      </c>
      <c r="E102" s="5">
        <v>8</v>
      </c>
      <c r="F102" s="83"/>
      <c r="G102" s="67">
        <f>E102*F102</f>
        <v>0</v>
      </c>
    </row>
    <row r="103" spans="1:7" ht="15">
      <c r="A103" s="106"/>
      <c r="B103" s="123"/>
      <c r="C103" s="7" t="s">
        <v>103</v>
      </c>
      <c r="D103" s="11" t="s">
        <v>71</v>
      </c>
      <c r="E103" s="12">
        <v>5</v>
      </c>
      <c r="F103" s="83"/>
      <c r="G103" s="67">
        <f>E103*F103</f>
        <v>0</v>
      </c>
    </row>
    <row r="104" spans="1:7" ht="15">
      <c r="A104" s="107"/>
      <c r="B104" s="124"/>
      <c r="C104" s="7" t="s">
        <v>104</v>
      </c>
      <c r="D104" s="11" t="s">
        <v>71</v>
      </c>
      <c r="E104" s="11">
        <v>3</v>
      </c>
      <c r="F104" s="84"/>
      <c r="G104" s="67">
        <f>E104*F104</f>
        <v>0</v>
      </c>
    </row>
    <row r="105" spans="1:7" ht="15">
      <c r="A105" s="75"/>
      <c r="B105" s="13" t="s">
        <v>99</v>
      </c>
      <c r="C105" s="8" t="s">
        <v>105</v>
      </c>
      <c r="D105" s="116"/>
      <c r="E105" s="117"/>
      <c r="F105" s="117"/>
      <c r="G105" s="118"/>
    </row>
    <row r="106" spans="1:7" ht="31.5">
      <c r="A106" s="74">
        <f>A101+1</f>
        <v>71</v>
      </c>
      <c r="B106" s="17" t="s">
        <v>99</v>
      </c>
      <c r="C106" s="9" t="s">
        <v>106</v>
      </c>
      <c r="D106" s="14" t="s">
        <v>7</v>
      </c>
      <c r="E106" s="14">
        <v>9</v>
      </c>
      <c r="F106" s="85"/>
      <c r="G106" s="67">
        <f>E106*F106</f>
        <v>0</v>
      </c>
    </row>
    <row r="107" spans="1:7" ht="15">
      <c r="A107" s="75"/>
      <c r="B107" s="13" t="s">
        <v>99</v>
      </c>
      <c r="C107" s="8" t="s">
        <v>107</v>
      </c>
      <c r="D107" s="13"/>
      <c r="E107" s="13"/>
      <c r="F107" s="15"/>
      <c r="G107" s="15"/>
    </row>
    <row r="108" spans="1:7" ht="21">
      <c r="A108" s="74">
        <f>A106+1</f>
        <v>72</v>
      </c>
      <c r="B108" s="11" t="s">
        <v>99</v>
      </c>
      <c r="C108" s="10" t="s">
        <v>108</v>
      </c>
      <c r="D108" s="11" t="s">
        <v>109</v>
      </c>
      <c r="E108" s="11">
        <v>8</v>
      </c>
      <c r="F108" s="85"/>
      <c r="G108" s="67">
        <f>E108*F108</f>
        <v>0</v>
      </c>
    </row>
    <row r="109" spans="1:7" ht="15">
      <c r="A109" s="75"/>
      <c r="B109" s="53" t="s">
        <v>110</v>
      </c>
      <c r="C109" s="54" t="s">
        <v>112</v>
      </c>
      <c r="D109" s="53"/>
      <c r="E109" s="53"/>
      <c r="F109" s="86"/>
      <c r="G109" s="15"/>
    </row>
    <row r="110" spans="1:7" ht="21.75">
      <c r="A110" s="55">
        <f>A108+1</f>
        <v>73</v>
      </c>
      <c r="B110" s="11" t="s">
        <v>110</v>
      </c>
      <c r="C110" s="7" t="s">
        <v>113</v>
      </c>
      <c r="D110" s="11" t="s">
        <v>52</v>
      </c>
      <c r="E110" s="11">
        <v>1</v>
      </c>
      <c r="F110" s="85"/>
      <c r="G110" s="51">
        <f>E110*F110</f>
        <v>0</v>
      </c>
    </row>
    <row r="111" spans="1:7" ht="15" customHeight="1">
      <c r="A111" s="95" t="s">
        <v>132</v>
      </c>
      <c r="B111" s="96"/>
      <c r="C111" s="96"/>
      <c r="D111" s="96"/>
      <c r="E111" s="96"/>
      <c r="F111" s="97"/>
      <c r="G111" s="76">
        <f>SUM(G102:G110)</f>
        <v>0</v>
      </c>
    </row>
    <row r="112" spans="1:7" ht="15" customHeight="1">
      <c r="A112" s="92" t="s">
        <v>88</v>
      </c>
      <c r="B112" s="93"/>
      <c r="C112" s="93"/>
      <c r="D112" s="93"/>
      <c r="E112" s="93"/>
      <c r="F112" s="94"/>
      <c r="G112" s="77">
        <f>G57+G88+G98+G111</f>
        <v>0</v>
      </c>
    </row>
    <row r="113" spans="1:7" ht="15" customHeight="1">
      <c r="A113" s="92" t="s">
        <v>98</v>
      </c>
      <c r="B113" s="93"/>
      <c r="C113" s="93"/>
      <c r="D113" s="93"/>
      <c r="E113" s="93"/>
      <c r="F113" s="94"/>
      <c r="G113" s="77">
        <f>G112*0.23</f>
        <v>0</v>
      </c>
    </row>
    <row r="114" spans="1:7" ht="15" customHeight="1">
      <c r="A114" s="89" t="s">
        <v>89</v>
      </c>
      <c r="B114" s="90"/>
      <c r="C114" s="90"/>
      <c r="D114" s="90"/>
      <c r="E114" s="90"/>
      <c r="F114" s="91"/>
      <c r="G114" s="78">
        <f>G112*1.23</f>
        <v>0</v>
      </c>
    </row>
    <row r="116" spans="2:6" ht="15">
      <c r="B116" s="88" t="s">
        <v>139</v>
      </c>
      <c r="F116" s="88" t="s">
        <v>140</v>
      </c>
    </row>
  </sheetData>
  <sheetProtection password="E9BA" sheet="1" objects="1" scenarios="1" selectLockedCells="1"/>
  <mergeCells count="31">
    <mergeCell ref="C48:G48"/>
    <mergeCell ref="C45:G45"/>
    <mergeCell ref="A88:F88"/>
    <mergeCell ref="A5:G5"/>
    <mergeCell ref="D105:G105"/>
    <mergeCell ref="C96:G96"/>
    <mergeCell ref="B101:B104"/>
    <mergeCell ref="A98:F98"/>
    <mergeCell ref="C72:G72"/>
    <mergeCell ref="C50:G50"/>
    <mergeCell ref="C89:G89"/>
    <mergeCell ref="C90:G90"/>
    <mergeCell ref="A3:G3"/>
    <mergeCell ref="A7:G7"/>
    <mergeCell ref="C42:G42"/>
    <mergeCell ref="C37:G37"/>
    <mergeCell ref="C32:G32"/>
    <mergeCell ref="F1:G1"/>
    <mergeCell ref="C17:G17"/>
    <mergeCell ref="C10:G10"/>
    <mergeCell ref="C11:G11"/>
    <mergeCell ref="A114:F114"/>
    <mergeCell ref="A113:F113"/>
    <mergeCell ref="A112:F112"/>
    <mergeCell ref="A111:F111"/>
    <mergeCell ref="C28:G28"/>
    <mergeCell ref="C24:G24"/>
    <mergeCell ref="A57:F57"/>
    <mergeCell ref="C58:G58"/>
    <mergeCell ref="A101:A104"/>
    <mergeCell ref="C59:G59"/>
  </mergeCells>
  <printOptions/>
  <pageMargins left="0.75" right="0.75" top="1" bottom="1" header="0.5" footer="0.5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CAŁOŚĆ</dc:title>
  <dc:subject/>
  <dc:creator>Sebastian Kłobuchowski</dc:creator>
  <cp:keywords/>
  <dc:description/>
  <cp:lastModifiedBy>Sebastian Kłobuchowski</cp:lastModifiedBy>
  <cp:lastPrinted>2015-05-27T07:12:43Z</cp:lastPrinted>
  <dcterms:created xsi:type="dcterms:W3CDTF">2015-05-13T09:39:53Z</dcterms:created>
  <dcterms:modified xsi:type="dcterms:W3CDTF">2015-06-02T10:24:50Z</dcterms:modified>
  <cp:category/>
  <cp:version/>
  <cp:contentType/>
  <cp:contentStatus/>
</cp:coreProperties>
</file>